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localityuk-my.sharepoint.com/personal/zoe_goddard_locality_org_uk/Documents/Community Led Housing Prog/CHF 2020 MY RETURN ONWARDS/CHF 2021 £4M/FINAL PDF UPLOADS AND TEMPLATES/"/>
    </mc:Choice>
  </mc:AlternateContent>
  <xr:revisionPtr revIDLastSave="2" documentId="8_{CBEE43BF-1DBB-407F-961B-DBDA932A9E39}" xr6:coauthVersionLast="47" xr6:coauthVersionMax="47" xr10:uidLastSave="{20AA9F7F-F9F6-411A-84FD-429ABAA7B517}"/>
  <bookViews>
    <workbookView xWindow="-120" yWindow="-120" windowWidth="29040" windowHeight="15840" xr2:uid="{00000000-000D-0000-FFFF-FFFF00000000}"/>
  </bookViews>
  <sheets>
    <sheet name="Rental income and exp"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4" l="1"/>
  <c r="I7" i="4"/>
  <c r="C8" i="4"/>
  <c r="F8" i="4" s="1"/>
  <c r="C9" i="4"/>
  <c r="C10" i="4"/>
  <c r="C7" i="4"/>
  <c r="F7" i="4" s="1"/>
  <c r="B33" i="4"/>
  <c r="B34" i="4" s="1"/>
  <c r="H55" i="4"/>
  <c r="I55" i="4"/>
  <c r="G55" i="4"/>
  <c r="B53" i="4" l="1"/>
  <c r="D53" i="4"/>
  <c r="C53" i="4"/>
  <c r="B49" i="4"/>
  <c r="C49" i="4" s="1"/>
  <c r="D49" i="4" s="1"/>
  <c r="A47" i="4"/>
  <c r="A45" i="4"/>
  <c r="C25" i="4"/>
  <c r="C23" i="4"/>
  <c r="B47" i="4" s="1"/>
  <c r="C47" i="4" s="1"/>
  <c r="D47" i="4" s="1"/>
  <c r="J11" i="4"/>
  <c r="B14" i="4" s="1"/>
  <c r="C24" i="4" l="1"/>
  <c r="B48" i="4" s="1"/>
  <c r="D48" i="4"/>
  <c r="C48" i="4"/>
  <c r="K7" i="4"/>
  <c r="K8" i="4"/>
  <c r="I9" i="4"/>
  <c r="K9" i="4" s="1"/>
  <c r="I10" i="4"/>
  <c r="K10" i="4" s="1"/>
  <c r="K11" i="4" l="1"/>
  <c r="C22" i="4" l="1"/>
  <c r="B46" i="4" s="1"/>
  <c r="C46" i="4" s="1"/>
  <c r="D46" i="4" s="1"/>
  <c r="B16" i="4"/>
  <c r="B39" i="4"/>
  <c r="C39" i="4" s="1"/>
  <c r="C21" i="4"/>
  <c r="B45" i="4" s="1"/>
  <c r="C20" i="4"/>
  <c r="B44" i="4" s="1"/>
  <c r="B50" i="4" l="1"/>
  <c r="D44" i="4"/>
  <c r="C44" i="4"/>
  <c r="D39" i="4"/>
  <c r="C45" i="4"/>
  <c r="C26" i="4"/>
  <c r="C50" i="4" l="1"/>
  <c r="H57" i="4" s="1"/>
  <c r="B54" i="4"/>
  <c r="G57" i="4"/>
  <c r="B41" i="4"/>
  <c r="B52" i="4" s="1"/>
  <c r="D45" i="4"/>
  <c r="D50" i="4" s="1"/>
  <c r="I57" i="4" s="1"/>
  <c r="C54" i="4" l="1"/>
  <c r="B55" i="4"/>
  <c r="G56" i="4"/>
  <c r="D54" i="4"/>
  <c r="D41" i="4"/>
  <c r="C41" i="4"/>
  <c r="B58" i="4" l="1"/>
  <c r="C57" i="4" s="1"/>
  <c r="C52" i="4"/>
  <c r="H56" i="4"/>
  <c r="D52" i="4"/>
  <c r="D55" i="4" s="1"/>
  <c r="I56" i="4"/>
  <c r="G58" i="4" l="1"/>
  <c r="C58" i="4"/>
  <c r="D57" i="4" s="1"/>
  <c r="D58" i="4" s="1"/>
  <c r="I58" i="4" s="1"/>
  <c r="C55" i="4"/>
  <c r="H58" i="4" l="1"/>
</calcChain>
</file>

<file path=xl/sharedStrings.xml><?xml version="1.0" encoding="utf-8"?>
<sst xmlns="http://schemas.openxmlformats.org/spreadsheetml/2006/main" count="66" uniqueCount="57">
  <si>
    <t>Example of income and expenditure for rental properties</t>
  </si>
  <si>
    <t xml:space="preserve">Rental income </t>
  </si>
  <si>
    <t xml:space="preserve">Number of bedrooms and number of people </t>
  </si>
  <si>
    <t>Market rent (MR) PCM</t>
  </si>
  <si>
    <t xml:space="preserve">Market rent per week </t>
  </si>
  <si>
    <t>Prospective rent per week including service charge</t>
  </si>
  <si>
    <t xml:space="preserve">Prospective rent as a % of Market rent </t>
  </si>
  <si>
    <t xml:space="preserve">Rent tenure type - social or affordable </t>
  </si>
  <si>
    <t xml:space="preserve">Local housing allowance </t>
  </si>
  <si>
    <t>Total PY</t>
  </si>
  <si>
    <t>Quantity</t>
  </si>
  <si>
    <t>Annual income</t>
  </si>
  <si>
    <t xml:space="preserve">1 bed/ 2 person </t>
  </si>
  <si>
    <t>Affordable</t>
  </si>
  <si>
    <t xml:space="preserve">2 bed/ 3 person </t>
  </si>
  <si>
    <t>3 bed</t>
  </si>
  <si>
    <t>4 bed</t>
  </si>
  <si>
    <t>Rental totals</t>
  </si>
  <si>
    <t>Weekly service charge (SC) levied to tenants 
(this might be 0)</t>
  </si>
  <si>
    <t xml:space="preserve"> </t>
  </si>
  <si>
    <t xml:space="preserve">Total service charges p.a </t>
  </si>
  <si>
    <t xml:space="preserve">Total rental income </t>
  </si>
  <si>
    <t>(For affordable rent this is the annual rent minus the service charge)</t>
  </si>
  <si>
    <t>Revenue costs</t>
  </si>
  <si>
    <t xml:space="preserve">Variable </t>
  </si>
  <si>
    <t>Annual cost</t>
  </si>
  <si>
    <t>Voids/bad debt</t>
  </si>
  <si>
    <t>Management &amp; repairs</t>
  </si>
  <si>
    <t>Sinking fund</t>
  </si>
  <si>
    <t>Insurance</t>
  </si>
  <si>
    <t xml:space="preserve">Service charge costs </t>
  </si>
  <si>
    <t>Other</t>
  </si>
  <si>
    <t>Revenue costs total</t>
  </si>
  <si>
    <t>Borrowings - repayment loan</t>
  </si>
  <si>
    <t>Interest rate</t>
  </si>
  <si>
    <t xml:space="preserve">Amount borrowed </t>
  </si>
  <si>
    <t>Term in years</t>
  </si>
  <si>
    <t>Monthly payment</t>
  </si>
  <si>
    <t xml:space="preserve">Yearly cost </t>
  </si>
  <si>
    <t>Outline basic cashflow projection once built</t>
  </si>
  <si>
    <t>Income</t>
  </si>
  <si>
    <t>Year 1</t>
  </si>
  <si>
    <t>Year 2</t>
  </si>
  <si>
    <t>Year 3</t>
  </si>
  <si>
    <t>Rent including service charge</t>
  </si>
  <si>
    <t>Total</t>
  </si>
  <si>
    <t>Expenditure</t>
  </si>
  <si>
    <t>Voids and bad debt</t>
  </si>
  <si>
    <t>Net</t>
  </si>
  <si>
    <t>Loan repayments</t>
  </si>
  <si>
    <t>Net cashflow</t>
  </si>
  <si>
    <t xml:space="preserve">Opening balance </t>
  </si>
  <si>
    <t>Closing balance</t>
  </si>
  <si>
    <t>Cash in</t>
  </si>
  <si>
    <t>Cash Out</t>
  </si>
  <si>
    <t xml:space="preserve">This is an example of a basic vaibility model for affordable rental properties. This programme is open to all forms of affordable housing tenure.
The financial viability information below is an example of the financial information required to be submitted as part of your application if you have rental properties. This info can be uploaded to your application in a different format (for example within a business plan or viability model) or if useful this template could be used. </t>
  </si>
  <si>
    <t>All the grey boxes calculate automatically. Please do not input any values into the grey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</si>
</sst>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0.0%"/>
    <numFmt numFmtId="165" formatCode="&quot;£&quot;#,##0.00"/>
    <numFmt numFmtId="166" formatCode="&quot;£&quot;#,##0"/>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2"/>
      <color theme="1"/>
      <name val="Overpass"/>
    </font>
    <font>
      <sz val="12"/>
      <color theme="1"/>
      <name val="Overpass"/>
    </font>
    <font>
      <i/>
      <sz val="12"/>
      <color theme="1"/>
      <name val="Overpass"/>
    </font>
    <font>
      <sz val="12"/>
      <color rgb="FFFF0000"/>
      <name val="Overpass"/>
    </font>
    <font>
      <u/>
      <sz val="12"/>
      <name val="Overpass"/>
    </font>
    <font>
      <sz val="12"/>
      <color rgb="FF000000"/>
      <name val="Overpass"/>
    </font>
    <font>
      <b/>
      <sz val="12"/>
      <color rgb="FFFF0000"/>
      <name val="Overpass"/>
    </font>
    <font>
      <sz val="12"/>
      <name val="Overpass"/>
    </font>
    <font>
      <sz val="12"/>
      <color theme="0"/>
      <name val="Overpass"/>
    </font>
    <font>
      <b/>
      <sz val="12"/>
      <name val="Overpass"/>
    </font>
    <font>
      <b/>
      <sz val="30"/>
      <color theme="1"/>
      <name val="Overpass Black"/>
    </font>
    <font>
      <b/>
      <sz val="14"/>
      <color theme="1"/>
      <name val="Overpass Black"/>
    </font>
    <font>
      <b/>
      <i/>
      <sz val="12"/>
      <color theme="1"/>
      <name val="Overpass"/>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BDD7EE"/>
        <bgColor indexed="64"/>
      </patternFill>
    </fill>
    <fill>
      <patternFill patternType="solid">
        <fgColor rgb="FFE5544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88">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Fill="1" applyBorder="1"/>
    <xf numFmtId="0" fontId="5" fillId="0" borderId="0" xfId="0" applyFont="1" applyFill="1" applyBorder="1"/>
    <xf numFmtId="8" fontId="5" fillId="0" borderId="0" xfId="1" applyNumberFormat="1" applyFont="1" applyFill="1" applyBorder="1"/>
    <xf numFmtId="6" fontId="5" fillId="0" borderId="0" xfId="1" applyNumberFormat="1" applyFont="1" applyFill="1" applyBorder="1"/>
    <xf numFmtId="8" fontId="4" fillId="0" borderId="0" xfId="1" applyNumberFormat="1" applyFont="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6" fontId="4" fillId="0" borderId="0" xfId="1" applyNumberFormat="1" applyFont="1" applyFill="1" applyBorder="1"/>
    <xf numFmtId="8" fontId="4" fillId="0" borderId="0" xfId="1" applyNumberFormat="1" applyFont="1" applyFill="1" applyBorder="1"/>
    <xf numFmtId="6" fontId="4" fillId="3" borderId="0" xfId="0" applyNumberFormat="1" applyFont="1" applyFill="1" applyBorder="1" applyAlignment="1">
      <alignment horizontal="center"/>
    </xf>
    <xf numFmtId="0" fontId="5" fillId="0" borderId="0" xfId="0" applyFont="1" applyAlignment="1">
      <alignment horizontal="center"/>
    </xf>
    <xf numFmtId="6" fontId="5" fillId="3" borderId="0" xfId="0" applyNumberFormat="1" applyFont="1" applyFill="1" applyBorder="1" applyAlignment="1">
      <alignment horizontal="center"/>
    </xf>
    <xf numFmtId="9" fontId="5" fillId="0" borderId="0" xfId="0" applyNumberFormat="1" applyFont="1" applyFill="1" applyBorder="1"/>
    <xf numFmtId="6" fontId="5" fillId="0" borderId="0" xfId="0" applyNumberFormat="1" applyFont="1" applyFill="1" applyBorder="1"/>
    <xf numFmtId="0" fontId="7" fillId="0" borderId="0" xfId="0" applyFont="1" applyAlignment="1">
      <alignment vertical="center"/>
    </xf>
    <xf numFmtId="165" fontId="8" fillId="0" borderId="0" xfId="2" applyNumberFormat="1" applyFont="1" applyAlignment="1">
      <alignment horizontal="left"/>
    </xf>
    <xf numFmtId="0" fontId="5" fillId="0" borderId="2" xfId="0" applyFont="1" applyBorder="1"/>
    <xf numFmtId="0" fontId="7" fillId="0" borderId="0" xfId="0" applyFont="1" applyAlignment="1">
      <alignment horizontal="left" vertical="center" indent="1"/>
    </xf>
    <xf numFmtId="0" fontId="9" fillId="0" borderId="2" xfId="0" applyFont="1" applyBorder="1"/>
    <xf numFmtId="0" fontId="5" fillId="0" borderId="0" xfId="0" applyFont="1" applyFill="1"/>
    <xf numFmtId="6" fontId="5" fillId="0" borderId="0" xfId="0" applyNumberFormat="1" applyFont="1" applyFill="1"/>
    <xf numFmtId="0" fontId="5" fillId="0" borderId="0" xfId="0" applyFont="1" applyFill="1" applyAlignment="1">
      <alignment horizontal="right"/>
    </xf>
    <xf numFmtId="0" fontId="5" fillId="2" borderId="2" xfId="0" applyFont="1" applyFill="1" applyBorder="1"/>
    <xf numFmtId="0" fontId="4" fillId="0" borderId="0" xfId="0" applyFont="1" applyAlignment="1">
      <alignment wrapText="1"/>
    </xf>
    <xf numFmtId="0" fontId="5" fillId="0" borderId="0" xfId="0" applyFont="1" applyAlignment="1">
      <alignment wrapText="1"/>
    </xf>
    <xf numFmtId="9" fontId="4" fillId="0" borderId="0" xfId="0" applyNumberFormat="1" applyFont="1" applyFill="1" applyBorder="1" applyAlignment="1">
      <alignment wrapText="1"/>
    </xf>
    <xf numFmtId="0" fontId="4" fillId="0" borderId="0" xfId="0" applyFont="1" applyFill="1" applyBorder="1" applyAlignment="1">
      <alignment wrapText="1"/>
    </xf>
    <xf numFmtId="0" fontId="5" fillId="0" borderId="0" xfId="0" applyFont="1" applyFill="1" applyBorder="1" applyAlignment="1">
      <alignment wrapText="1"/>
    </xf>
    <xf numFmtId="0" fontId="15" fillId="5" borderId="10" xfId="0" applyFont="1" applyFill="1" applyBorder="1" applyAlignment="1">
      <alignment horizontal="left" wrapText="1"/>
    </xf>
    <xf numFmtId="0" fontId="5" fillId="0" borderId="5" xfId="0" applyFont="1" applyBorder="1" applyAlignment="1">
      <alignment horizontal="left"/>
    </xf>
    <xf numFmtId="8" fontId="5" fillId="3" borderId="7" xfId="1" applyNumberFormat="1" applyFont="1" applyFill="1" applyBorder="1" applyAlignment="1">
      <alignment horizontal="left"/>
    </xf>
    <xf numFmtId="9" fontId="5" fillId="2" borderId="6" xfId="3" applyFont="1" applyFill="1" applyBorder="1" applyAlignment="1">
      <alignment horizontal="left"/>
    </xf>
    <xf numFmtId="1" fontId="5" fillId="3" borderId="6" xfId="1" applyNumberFormat="1" applyFont="1" applyFill="1" applyBorder="1" applyAlignment="1">
      <alignment horizontal="left"/>
    </xf>
    <xf numFmtId="8" fontId="5" fillId="3" borderId="8" xfId="1" applyNumberFormat="1" applyFont="1" applyFill="1" applyBorder="1" applyAlignment="1">
      <alignment horizontal="left"/>
    </xf>
    <xf numFmtId="9" fontId="5" fillId="2" borderId="2" xfId="3" applyFont="1" applyFill="1" applyBorder="1" applyAlignment="1">
      <alignment horizontal="left"/>
    </xf>
    <xf numFmtId="1" fontId="5" fillId="3" borderId="2" xfId="1" applyNumberFormat="1" applyFont="1" applyFill="1" applyBorder="1" applyAlignment="1">
      <alignment horizontal="left"/>
    </xf>
    <xf numFmtId="0" fontId="4" fillId="0" borderId="5" xfId="0" applyFont="1" applyBorder="1" applyAlignment="1">
      <alignment horizontal="left" wrapText="1"/>
    </xf>
    <xf numFmtId="165" fontId="5" fillId="3" borderId="8" xfId="3" applyNumberFormat="1" applyFont="1" applyFill="1" applyBorder="1" applyAlignment="1">
      <alignment horizontal="left"/>
    </xf>
    <xf numFmtId="165" fontId="11" fillId="0" borderId="8" xfId="2" applyNumberFormat="1" applyFont="1" applyBorder="1" applyAlignment="1">
      <alignment horizontal="left"/>
    </xf>
    <xf numFmtId="0" fontId="15" fillId="5" borderId="5" xfId="0" applyFont="1" applyFill="1" applyBorder="1" applyAlignment="1">
      <alignment horizontal="left" wrapText="1"/>
    </xf>
    <xf numFmtId="0" fontId="5" fillId="0" borderId="2" xfId="0" applyFont="1" applyBorder="1" applyAlignment="1">
      <alignment horizontal="left"/>
    </xf>
    <xf numFmtId="164" fontId="5" fillId="3" borderId="2" xfId="0" applyNumberFormat="1" applyFont="1" applyFill="1" applyBorder="1" applyAlignment="1">
      <alignment horizontal="left"/>
    </xf>
    <xf numFmtId="6" fontId="5" fillId="4" borderId="2" xfId="0" applyNumberFormat="1" applyFont="1" applyFill="1" applyBorder="1" applyAlignment="1">
      <alignment horizontal="left"/>
    </xf>
    <xf numFmtId="6" fontId="5" fillId="3" borderId="2" xfId="1" applyNumberFormat="1" applyFont="1" applyFill="1" applyBorder="1" applyAlignment="1">
      <alignment horizontal="left"/>
    </xf>
    <xf numFmtId="0" fontId="9" fillId="0" borderId="2" xfId="0" applyFont="1" applyBorder="1" applyAlignment="1">
      <alignment horizontal="left"/>
    </xf>
    <xf numFmtId="0" fontId="5" fillId="0" borderId="0" xfId="0" applyFont="1" applyAlignment="1">
      <alignment horizontal="left"/>
    </xf>
    <xf numFmtId="0" fontId="4" fillId="0" borderId="2" xfId="0" applyFont="1" applyFill="1" applyBorder="1" applyAlignment="1">
      <alignment horizontal="left"/>
    </xf>
    <xf numFmtId="6" fontId="4" fillId="0" borderId="2" xfId="0" applyNumberFormat="1" applyFont="1" applyFill="1" applyBorder="1" applyAlignment="1">
      <alignment horizontal="left"/>
    </xf>
    <xf numFmtId="0" fontId="4" fillId="0" borderId="2" xfId="0" applyFont="1" applyFill="1" applyBorder="1"/>
    <xf numFmtId="0" fontId="5" fillId="0" borderId="2" xfId="0" applyFont="1" applyFill="1" applyBorder="1"/>
    <xf numFmtId="0" fontId="10" fillId="0" borderId="2" xfId="0" applyFont="1" applyFill="1" applyBorder="1"/>
    <xf numFmtId="6" fontId="5" fillId="3" borderId="2" xfId="0" applyNumberFormat="1" applyFont="1" applyFill="1" applyBorder="1" applyAlignment="1">
      <alignment horizontal="left"/>
    </xf>
    <xf numFmtId="0" fontId="5" fillId="3" borderId="2" xfId="0" applyFont="1" applyFill="1" applyBorder="1" applyAlignment="1">
      <alignment horizontal="left"/>
    </xf>
    <xf numFmtId="6" fontId="5" fillId="2" borderId="2" xfId="0" applyNumberFormat="1" applyFont="1" applyFill="1" applyBorder="1" applyAlignment="1">
      <alignment horizontal="left"/>
    </xf>
    <xf numFmtId="6" fontId="4" fillId="6" borderId="2" xfId="0" applyNumberFormat="1" applyFont="1" applyFill="1" applyBorder="1" applyAlignment="1">
      <alignment horizontal="left"/>
    </xf>
    <xf numFmtId="6" fontId="5" fillId="0" borderId="0" xfId="0" applyNumberFormat="1" applyFont="1" applyFill="1" applyAlignment="1">
      <alignment horizontal="left"/>
    </xf>
    <xf numFmtId="6" fontId="4" fillId="7" borderId="2" xfId="0" applyNumberFormat="1" applyFont="1" applyFill="1" applyBorder="1" applyAlignment="1">
      <alignment horizontal="left"/>
    </xf>
    <xf numFmtId="0" fontId="5" fillId="0" borderId="0" xfId="0" applyFont="1" applyFill="1" applyAlignment="1">
      <alignment horizontal="left"/>
    </xf>
    <xf numFmtId="6" fontId="11" fillId="2" borderId="2" xfId="0" applyNumberFormat="1" applyFont="1" applyFill="1" applyBorder="1" applyAlignment="1">
      <alignment horizontal="left"/>
    </xf>
    <xf numFmtId="6" fontId="12" fillId="0" borderId="1" xfId="0" applyNumberFormat="1" applyFont="1" applyFill="1" applyBorder="1" applyAlignment="1">
      <alignment horizontal="left"/>
    </xf>
    <xf numFmtId="6" fontId="13" fillId="2" borderId="2" xfId="0" applyNumberFormat="1" applyFont="1" applyFill="1" applyBorder="1" applyAlignment="1">
      <alignment horizontal="left"/>
    </xf>
    <xf numFmtId="6" fontId="7" fillId="0" borderId="0" xfId="0" applyNumberFormat="1" applyFont="1" applyFill="1" applyAlignment="1">
      <alignment horizontal="left"/>
    </xf>
    <xf numFmtId="0" fontId="5" fillId="2" borderId="2" xfId="0" applyFont="1" applyFill="1" applyBorder="1" applyAlignment="1">
      <alignment horizontal="left"/>
    </xf>
    <xf numFmtId="0" fontId="5" fillId="0" borderId="2" xfId="0" applyFont="1" applyFill="1" applyBorder="1" applyAlignment="1">
      <alignment horizontal="left"/>
    </xf>
    <xf numFmtId="6" fontId="5" fillId="0" borderId="2" xfId="0" applyNumberFormat="1" applyFont="1" applyFill="1" applyBorder="1" applyAlignment="1">
      <alignment horizontal="left"/>
    </xf>
    <xf numFmtId="6" fontId="13" fillId="5" borderId="2" xfId="0" applyNumberFormat="1" applyFont="1" applyFill="1" applyBorder="1" applyAlignment="1">
      <alignment horizontal="left"/>
    </xf>
    <xf numFmtId="8" fontId="5" fillId="2" borderId="2" xfId="0" applyNumberFormat="1" applyFont="1" applyFill="1" applyBorder="1" applyAlignment="1">
      <alignment horizontal="left"/>
    </xf>
    <xf numFmtId="0" fontId="15" fillId="5" borderId="9" xfId="0" applyFont="1" applyFill="1" applyBorder="1" applyAlignment="1">
      <alignment horizontal="left" wrapText="1"/>
    </xf>
    <xf numFmtId="8" fontId="5" fillId="2" borderId="6" xfId="0" applyNumberFormat="1" applyFont="1" applyFill="1" applyBorder="1" applyAlignment="1">
      <alignment horizontal="left"/>
    </xf>
    <xf numFmtId="0" fontId="15" fillId="5" borderId="2" xfId="0" applyFont="1" applyFill="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8" fontId="5" fillId="2" borderId="2" xfId="0" applyNumberFormat="1" applyFont="1" applyFill="1" applyBorder="1" applyAlignment="1">
      <alignment horizontal="left"/>
    </xf>
    <xf numFmtId="0" fontId="5" fillId="0" borderId="0" xfId="0" applyFont="1" applyAlignment="1">
      <alignment horizontal="left" wrapText="1"/>
    </xf>
    <xf numFmtId="0" fontId="15" fillId="5" borderId="9" xfId="0" applyFont="1" applyFill="1" applyBorder="1" applyAlignment="1">
      <alignment horizontal="left" wrapText="1"/>
    </xf>
    <xf numFmtId="8" fontId="5" fillId="2" borderId="6" xfId="0" applyNumberFormat="1" applyFont="1" applyFill="1" applyBorder="1" applyAlignment="1">
      <alignment horizontal="left"/>
    </xf>
    <xf numFmtId="0" fontId="14" fillId="0" borderId="0" xfId="0" applyFont="1" applyAlignment="1">
      <alignment horizontal="left"/>
    </xf>
    <xf numFmtId="6" fontId="5" fillId="4" borderId="6" xfId="0" applyNumberFormat="1" applyFont="1" applyFill="1" applyBorder="1" applyAlignment="1">
      <alignment horizontal="left"/>
    </xf>
    <xf numFmtId="6" fontId="5" fillId="4" borderId="3" xfId="0" applyNumberFormat="1" applyFont="1" applyFill="1" applyBorder="1" applyAlignment="1">
      <alignment horizontal="left"/>
    </xf>
    <xf numFmtId="166" fontId="11" fillId="0" borderId="8" xfId="2" applyNumberFormat="1" applyFont="1" applyBorder="1" applyAlignment="1">
      <alignment horizontal="left"/>
    </xf>
    <xf numFmtId="6" fontId="4" fillId="2" borderId="2" xfId="0" applyNumberFormat="1" applyFont="1" applyFill="1" applyBorder="1" applyAlignment="1">
      <alignment horizontal="left"/>
    </xf>
    <xf numFmtId="6" fontId="4" fillId="2" borderId="4" xfId="0" applyNumberFormat="1" applyFont="1" applyFill="1" applyBorder="1" applyAlignment="1">
      <alignment horizontal="left"/>
    </xf>
    <xf numFmtId="0" fontId="16" fillId="0" borderId="0" xfId="0" applyFont="1" applyAlignment="1">
      <alignment horizontal="left"/>
    </xf>
  </cellXfs>
  <cellStyles count="6">
    <cellStyle name="Currency" xfId="1" builtinId="4"/>
    <cellStyle name="Hyperlink" xfId="2" builtinId="8"/>
    <cellStyle name="Normal" xfId="0" builtinId="0"/>
    <cellStyle name="Normal 2" xfId="4" xr:uid="{00000000-0005-0000-0000-000004000000}"/>
    <cellStyle name="Percent" xfId="3" builtinId="5"/>
    <cellStyle name="Percent 2" xfId="5" xr:uid="{00000000-0005-0000-0000-000006000000}"/>
  </cellStyles>
  <dxfs count="0"/>
  <tableStyles count="0" defaultTableStyle="TableStyleMedium2" defaultPivotStyle="PivotStyleLight16"/>
  <colors>
    <mruColors>
      <color rgb="FFE55441"/>
      <color rgb="FFFFC000"/>
      <color rgb="FFBDD7EE"/>
      <color rgb="FF00B1BB"/>
      <color rgb="FFFF0066"/>
      <color rgb="FF6E4796"/>
      <color rgb="FFFFCC00"/>
      <color rgb="FFAC75D5"/>
      <color rgb="FF3D495E"/>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'Rental income and exp'!$F$56</c:f>
              <c:strCache>
                <c:ptCount val="1"/>
                <c:pt idx="0">
                  <c:v>Cash in</c:v>
                </c:pt>
              </c:strCache>
            </c:strRef>
          </c:tx>
          <c:spPr>
            <a:solidFill>
              <a:srgbClr val="BDD7EE"/>
            </a:solidFill>
            <a:ln>
              <a:noFill/>
            </a:ln>
            <a:effectLst/>
          </c:spPr>
          <c:invertIfNegative val="0"/>
          <c:cat>
            <c:strRef>
              <c:f>'Rental income and exp'!$G$55:$I$55</c:f>
              <c:strCache>
                <c:ptCount val="3"/>
                <c:pt idx="0">
                  <c:v>Year 1</c:v>
                </c:pt>
                <c:pt idx="1">
                  <c:v>Year 2</c:v>
                </c:pt>
                <c:pt idx="2">
                  <c:v>Year 3</c:v>
                </c:pt>
              </c:strCache>
            </c:strRef>
          </c:cat>
          <c:val>
            <c:numRef>
              <c:f>'Rental income and exp'!$G$56:$I$56</c:f>
              <c:numCache>
                <c:formatCode>"£"#,##0_);[Red]\("£"#,##0\)</c:formatCode>
                <c:ptCount val="3"/>
                <c:pt idx="0">
                  <c:v>22360</c:v>
                </c:pt>
                <c:pt idx="1">
                  <c:v>22360</c:v>
                </c:pt>
                <c:pt idx="2">
                  <c:v>22360</c:v>
                </c:pt>
              </c:numCache>
            </c:numRef>
          </c:val>
          <c:extLst>
            <c:ext xmlns:c16="http://schemas.microsoft.com/office/drawing/2014/chart" uri="{C3380CC4-5D6E-409C-BE32-E72D297353CC}">
              <c16:uniqueId val="{00000000-6F9F-4175-9D41-5D8BEA888229}"/>
            </c:ext>
          </c:extLst>
        </c:ser>
        <c:ser>
          <c:idx val="1"/>
          <c:order val="1"/>
          <c:tx>
            <c:strRef>
              <c:f>'Rental income and exp'!$F$57</c:f>
              <c:strCache>
                <c:ptCount val="1"/>
                <c:pt idx="0">
                  <c:v>Cash Out</c:v>
                </c:pt>
              </c:strCache>
            </c:strRef>
          </c:tx>
          <c:spPr>
            <a:solidFill>
              <a:srgbClr val="E55441"/>
            </a:solidFill>
            <a:ln>
              <a:noFill/>
            </a:ln>
            <a:effectLst/>
          </c:spPr>
          <c:invertIfNegative val="0"/>
          <c:dPt>
            <c:idx val="0"/>
            <c:invertIfNegative val="0"/>
            <c:bubble3D val="0"/>
            <c:spPr>
              <a:solidFill>
                <a:srgbClr val="E55441"/>
              </a:solidFill>
              <a:ln>
                <a:noFill/>
              </a:ln>
              <a:effectLst/>
            </c:spPr>
            <c:extLst>
              <c:ext xmlns:c16="http://schemas.microsoft.com/office/drawing/2014/chart" uri="{C3380CC4-5D6E-409C-BE32-E72D297353CC}">
                <c16:uniqueId val="{00000004-46C8-4F71-AFD3-64F77DCDCF98}"/>
              </c:ext>
            </c:extLst>
          </c:dPt>
          <c:dPt>
            <c:idx val="1"/>
            <c:invertIfNegative val="0"/>
            <c:bubble3D val="0"/>
            <c:spPr>
              <a:solidFill>
                <a:srgbClr val="E55441"/>
              </a:solidFill>
              <a:ln>
                <a:noFill/>
              </a:ln>
              <a:effectLst/>
            </c:spPr>
            <c:extLst>
              <c:ext xmlns:c16="http://schemas.microsoft.com/office/drawing/2014/chart" uri="{C3380CC4-5D6E-409C-BE32-E72D297353CC}">
                <c16:uniqueId val="{00000005-46C8-4F71-AFD3-64F77DCDCF98}"/>
              </c:ext>
            </c:extLst>
          </c:dPt>
          <c:dPt>
            <c:idx val="2"/>
            <c:invertIfNegative val="0"/>
            <c:bubble3D val="0"/>
            <c:spPr>
              <a:solidFill>
                <a:srgbClr val="E55441"/>
              </a:solidFill>
              <a:ln>
                <a:noFill/>
              </a:ln>
              <a:effectLst/>
            </c:spPr>
            <c:extLst>
              <c:ext xmlns:c16="http://schemas.microsoft.com/office/drawing/2014/chart" uri="{C3380CC4-5D6E-409C-BE32-E72D297353CC}">
                <c16:uniqueId val="{00000006-46C8-4F71-AFD3-64F77DCDCF98}"/>
              </c:ext>
            </c:extLst>
          </c:dPt>
          <c:cat>
            <c:strRef>
              <c:f>'Rental income and exp'!$G$55:$I$55</c:f>
              <c:strCache>
                <c:ptCount val="3"/>
                <c:pt idx="0">
                  <c:v>Year 1</c:v>
                </c:pt>
                <c:pt idx="1">
                  <c:v>Year 2</c:v>
                </c:pt>
                <c:pt idx="2">
                  <c:v>Year 3</c:v>
                </c:pt>
              </c:strCache>
            </c:strRef>
          </c:cat>
          <c:val>
            <c:numRef>
              <c:f>'Rental income and exp'!$G$57:$I$57</c:f>
              <c:numCache>
                <c:formatCode>"£"#,##0_);[Red]\("£"#,##0\)</c:formatCode>
                <c:ptCount val="3"/>
                <c:pt idx="0">
                  <c:v>21116.826161768739</c:v>
                </c:pt>
                <c:pt idx="1">
                  <c:v>21116.826161768739</c:v>
                </c:pt>
                <c:pt idx="2">
                  <c:v>21116.826161768739</c:v>
                </c:pt>
              </c:numCache>
            </c:numRef>
          </c:val>
          <c:extLst>
            <c:ext xmlns:c16="http://schemas.microsoft.com/office/drawing/2014/chart" uri="{C3380CC4-5D6E-409C-BE32-E72D297353CC}">
              <c16:uniqueId val="{00000001-6F9F-4175-9D41-5D8BEA888229}"/>
            </c:ext>
          </c:extLst>
        </c:ser>
        <c:dLbls>
          <c:showLegendKey val="0"/>
          <c:showVal val="0"/>
          <c:showCatName val="0"/>
          <c:showSerName val="0"/>
          <c:showPercent val="0"/>
          <c:showBubbleSize val="0"/>
        </c:dLbls>
        <c:gapWidth val="219"/>
        <c:axId val="1008917808"/>
        <c:axId val="1008921416"/>
      </c:barChart>
      <c:lineChart>
        <c:grouping val="standard"/>
        <c:varyColors val="0"/>
        <c:ser>
          <c:idx val="2"/>
          <c:order val="2"/>
          <c:tx>
            <c:strRef>
              <c:f>'Rental income and exp'!$F$58</c:f>
              <c:strCache>
                <c:ptCount val="1"/>
                <c:pt idx="0">
                  <c:v>Closing balance</c:v>
                </c:pt>
              </c:strCache>
            </c:strRef>
          </c:tx>
          <c:spPr>
            <a:ln w="50800" cap="rnd">
              <a:solidFill>
                <a:schemeClr val="accent3"/>
              </a:solidFill>
              <a:round/>
            </a:ln>
            <a:effectLst/>
          </c:spPr>
          <c:marker>
            <c:symbol val="none"/>
          </c:marker>
          <c:dPt>
            <c:idx val="1"/>
            <c:marker>
              <c:symbol val="none"/>
            </c:marker>
            <c:bubble3D val="0"/>
            <c:spPr>
              <a:ln w="50800" cap="rnd">
                <a:solidFill>
                  <a:srgbClr val="FFC000"/>
                </a:solidFill>
                <a:round/>
              </a:ln>
              <a:effectLst/>
            </c:spPr>
            <c:extLst>
              <c:ext xmlns:c16="http://schemas.microsoft.com/office/drawing/2014/chart" uri="{C3380CC4-5D6E-409C-BE32-E72D297353CC}">
                <c16:uniqueId val="{00000003-46C8-4F71-AFD3-64F77DCDCF98}"/>
              </c:ext>
            </c:extLst>
          </c:dPt>
          <c:cat>
            <c:strRef>
              <c:f>'Rental income and exp'!$G$55:$I$55</c:f>
              <c:strCache>
                <c:ptCount val="3"/>
                <c:pt idx="0">
                  <c:v>Year 1</c:v>
                </c:pt>
                <c:pt idx="1">
                  <c:v>Year 2</c:v>
                </c:pt>
                <c:pt idx="2">
                  <c:v>Year 3</c:v>
                </c:pt>
              </c:strCache>
            </c:strRef>
          </c:cat>
          <c:val>
            <c:numRef>
              <c:f>'Rental income and exp'!$G$58:$I$58</c:f>
              <c:numCache>
                <c:formatCode>"£"#,##0_);[Red]\("£"#,##0\)</c:formatCode>
                <c:ptCount val="3"/>
                <c:pt idx="0">
                  <c:v>1243.1738382312597</c:v>
                </c:pt>
                <c:pt idx="1">
                  <c:v>2486.3476764625193</c:v>
                </c:pt>
                <c:pt idx="2">
                  <c:v>3729.521514693779</c:v>
                </c:pt>
              </c:numCache>
            </c:numRef>
          </c:val>
          <c:smooth val="0"/>
          <c:extLst>
            <c:ext xmlns:c16="http://schemas.microsoft.com/office/drawing/2014/chart" uri="{C3380CC4-5D6E-409C-BE32-E72D297353CC}">
              <c16:uniqueId val="{00000001-74FD-48B9-AD24-B09A38D105B7}"/>
            </c:ext>
          </c:extLst>
        </c:ser>
        <c:dLbls>
          <c:showLegendKey val="0"/>
          <c:showVal val="0"/>
          <c:showCatName val="0"/>
          <c:showSerName val="0"/>
          <c:showPercent val="0"/>
          <c:showBubbleSize val="0"/>
        </c:dLbls>
        <c:marker val="1"/>
        <c:smooth val="0"/>
        <c:axId val="1008917808"/>
        <c:axId val="1008921416"/>
      </c:lineChart>
      <c:catAx>
        <c:axId val="100891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921416"/>
        <c:crosses val="autoZero"/>
        <c:auto val="1"/>
        <c:lblAlgn val="ctr"/>
        <c:lblOffset val="100"/>
        <c:noMultiLvlLbl val="0"/>
      </c:catAx>
      <c:valAx>
        <c:axId val="10089214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917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16667</xdr:colOff>
      <xdr:row>33</xdr:row>
      <xdr:rowOff>12585</xdr:rowOff>
    </xdr:from>
    <xdr:to>
      <xdr:col>11</xdr:col>
      <xdr:colOff>226217</xdr:colOff>
      <xdr:row>50</xdr:row>
      <xdr:rowOff>3060</xdr:rowOff>
    </xdr:to>
    <xdr:graphicFrame macro="">
      <xdr:nvGraphicFramePr>
        <xdr:cNvPr id="6" name="Chart 5">
          <a:extLst>
            <a:ext uri="{FF2B5EF4-FFF2-40B4-BE49-F238E27FC236}">
              <a16:creationId xmlns:a16="http://schemas.microsoft.com/office/drawing/2014/main" id="{DDFEED6E-FCEB-48EF-96AA-AFEB640416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805996</xdr:colOff>
      <xdr:row>12</xdr:row>
      <xdr:rowOff>2267</xdr:rowOff>
    </xdr:from>
    <xdr:to>
      <xdr:col>5</xdr:col>
      <xdr:colOff>495961</xdr:colOff>
      <xdr:row>17</xdr:row>
      <xdr:rowOff>67581</xdr:rowOff>
    </xdr:to>
    <xdr:pic>
      <xdr:nvPicPr>
        <xdr:cNvPr id="3" name="Picture 1">
          <a:extLst>
            <a:ext uri="{FF2B5EF4-FFF2-40B4-BE49-F238E27FC236}">
              <a16:creationId xmlns:a16="http://schemas.microsoft.com/office/drawing/2014/main" id="{01CF1BF7-E666-43F1-936A-D8D6F71AD32B}"/>
            </a:ext>
            <a:ext uri="{147F2762-F138-4A5C-976F-8EAC2B608ADB}">
              <a16:predDERef xmlns:a16="http://schemas.microsoft.com/office/drawing/2014/main" pred="{DDFEED6E-FCEB-48EF-96AA-AFEB640416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5721" y="4860017"/>
          <a:ext cx="3452340" cy="1703614"/>
        </a:xfrm>
        <a:prstGeom prst="rect">
          <a:avLst/>
        </a:prstGeom>
      </xdr:spPr>
    </xdr:pic>
    <xdr:clientData/>
  </xdr:twoCellAnchor>
  <xdr:twoCellAnchor editAs="oneCell">
    <xdr:from>
      <xdr:col>5</xdr:col>
      <xdr:colOff>243567</xdr:colOff>
      <xdr:row>12</xdr:row>
      <xdr:rowOff>221342</xdr:rowOff>
    </xdr:from>
    <xdr:to>
      <xdr:col>7</xdr:col>
      <xdr:colOff>354838</xdr:colOff>
      <xdr:row>16</xdr:row>
      <xdr:rowOff>186641</xdr:rowOff>
    </xdr:to>
    <xdr:pic>
      <xdr:nvPicPr>
        <xdr:cNvPr id="4" name="Picture 2">
          <a:extLst>
            <a:ext uri="{FF2B5EF4-FFF2-40B4-BE49-F238E27FC236}">
              <a16:creationId xmlns:a16="http://schemas.microsoft.com/office/drawing/2014/main" id="{72540AC8-621B-481D-8A63-35F621177657}"/>
            </a:ext>
            <a:ext uri="{147F2762-F138-4A5C-976F-8EAC2B608ADB}">
              <a16:predDERef xmlns:a16="http://schemas.microsoft.com/office/drawing/2014/main" pred="{01CF1BF7-E666-43F1-936A-D8D6F71AD32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23286" y="5079092"/>
          <a:ext cx="2623490" cy="1370237"/>
        </a:xfrm>
        <a:prstGeom prst="rect">
          <a:avLst/>
        </a:prstGeom>
      </xdr:spPr>
    </xdr:pic>
    <xdr:clientData/>
  </xdr:twoCellAnchor>
</xdr:wsDr>
</file>

<file path=xl/theme/theme1.xml><?xml version="1.0" encoding="utf-8"?>
<a:theme xmlns:a="http://schemas.openxmlformats.org/drawingml/2006/main" name="Office Theme">
  <a:themeElements>
    <a:clrScheme name="Locality">
      <a:dk1>
        <a:sysClr val="windowText" lastClr="000000"/>
      </a:dk1>
      <a:lt1>
        <a:srgbClr val="FFFFFF"/>
      </a:lt1>
      <a:dk2>
        <a:srgbClr val="00B1BB"/>
      </a:dk2>
      <a:lt2>
        <a:srgbClr val="E7E6E6"/>
      </a:lt2>
      <a:accent1>
        <a:srgbClr val="00B1BB"/>
      </a:accent1>
      <a:accent2>
        <a:srgbClr val="6E4796"/>
      </a:accent2>
      <a:accent3>
        <a:srgbClr val="FFCC00"/>
      </a:accent3>
      <a:accent4>
        <a:srgbClr val="3D495E"/>
      </a:accent4>
      <a:accent5>
        <a:srgbClr val="EA516D"/>
      </a:accent5>
      <a:accent6>
        <a:srgbClr val="21B5EA"/>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AEE3D-8067-4963-915F-FFF00E42A63F}">
  <dimension ref="A1:U58"/>
  <sheetViews>
    <sheetView tabSelected="1" zoomScale="80" zoomScaleNormal="80" workbookViewId="0">
      <selection activeCell="M19" sqref="M19"/>
    </sheetView>
  </sheetViews>
  <sheetFormatPr defaultColWidth="8.7109375" defaultRowHeight="18.75" x14ac:dyDescent="0.4"/>
  <cols>
    <col min="1" max="1" width="55.42578125" style="2" customWidth="1"/>
    <col min="2" max="2" width="25.85546875" style="2" customWidth="1"/>
    <col min="3" max="3" width="16.42578125" style="2" bestFit="1" customWidth="1"/>
    <col min="4" max="4" width="12.5703125" style="2" customWidth="1"/>
    <col min="5" max="5" width="27.42578125" style="2" customWidth="1"/>
    <col min="6" max="6" width="18.7109375" style="2" customWidth="1"/>
    <col min="7" max="7" width="18.85546875" style="2" customWidth="1"/>
    <col min="8" max="8" width="16.28515625" style="2" customWidth="1"/>
    <col min="9" max="9" width="13.85546875" style="2" customWidth="1"/>
    <col min="10" max="10" width="14.5703125" style="2" customWidth="1"/>
    <col min="11" max="11" width="16.85546875" style="2" customWidth="1"/>
    <col min="12" max="16384" width="8.7109375" style="2"/>
  </cols>
  <sheetData>
    <row r="1" spans="1:21" ht="48" x14ac:dyDescent="1">
      <c r="A1" s="81" t="s">
        <v>0</v>
      </c>
      <c r="B1" s="81"/>
      <c r="C1" s="81"/>
      <c r="D1" s="81"/>
      <c r="E1" s="81"/>
      <c r="F1" s="81"/>
      <c r="G1" s="81"/>
      <c r="H1" s="81"/>
      <c r="I1" s="81"/>
      <c r="J1" s="81"/>
      <c r="K1" s="81"/>
    </row>
    <row r="2" spans="1:21" ht="66.75" customHeight="1" x14ac:dyDescent="0.4">
      <c r="A2" s="78" t="s">
        <v>55</v>
      </c>
      <c r="B2" s="78"/>
      <c r="C2" s="78"/>
      <c r="D2" s="78"/>
      <c r="E2" s="78"/>
      <c r="F2" s="78"/>
      <c r="G2" s="78"/>
      <c r="H2" s="78"/>
      <c r="I2" s="78"/>
      <c r="J2" s="78"/>
      <c r="K2" s="78"/>
    </row>
    <row r="3" spans="1:21" x14ac:dyDescent="0.4">
      <c r="A3" s="87" t="s">
        <v>56</v>
      </c>
      <c r="B3" s="87"/>
      <c r="C3" s="87"/>
      <c r="D3" s="87"/>
      <c r="E3" s="87"/>
      <c r="F3" s="87"/>
      <c r="G3" s="87"/>
      <c r="H3" s="87"/>
      <c r="I3" s="87"/>
      <c r="J3" s="87"/>
      <c r="K3" s="87"/>
    </row>
    <row r="4" spans="1:21" x14ac:dyDescent="0.4">
      <c r="A4" s="3"/>
      <c r="B4" s="4"/>
      <c r="C4" s="4"/>
      <c r="D4" s="4"/>
      <c r="E4" s="4"/>
    </row>
    <row r="5" spans="1:21" ht="23.25" x14ac:dyDescent="0.5">
      <c r="A5" s="74" t="s">
        <v>1</v>
      </c>
      <c r="B5" s="74"/>
      <c r="C5" s="74"/>
      <c r="D5" s="74"/>
      <c r="E5" s="74"/>
      <c r="F5" s="74"/>
      <c r="G5" s="74"/>
      <c r="H5" s="74"/>
      <c r="I5" s="74"/>
      <c r="J5" s="74"/>
      <c r="K5" s="74"/>
    </row>
    <row r="6" spans="1:21" s="29" customFormat="1" ht="93" x14ac:dyDescent="0.5">
      <c r="A6" s="72" t="s">
        <v>2</v>
      </c>
      <c r="B6" s="33" t="s">
        <v>3</v>
      </c>
      <c r="C6" s="72" t="s">
        <v>4</v>
      </c>
      <c r="D6" s="79" t="s">
        <v>5</v>
      </c>
      <c r="E6" s="79"/>
      <c r="F6" s="72" t="s">
        <v>6</v>
      </c>
      <c r="G6" s="72" t="s">
        <v>7</v>
      </c>
      <c r="H6" s="72" t="s">
        <v>8</v>
      </c>
      <c r="I6" s="72" t="s">
        <v>9</v>
      </c>
      <c r="J6" s="72" t="s">
        <v>10</v>
      </c>
      <c r="K6" s="72" t="s">
        <v>11</v>
      </c>
      <c r="L6" s="28"/>
      <c r="O6" s="30"/>
      <c r="P6" s="31"/>
      <c r="Q6" s="31"/>
      <c r="R6" s="31"/>
      <c r="S6" s="31"/>
      <c r="T6" s="31"/>
      <c r="U6" s="32"/>
    </row>
    <row r="7" spans="1:21" x14ac:dyDescent="0.4">
      <c r="A7" s="34" t="s">
        <v>12</v>
      </c>
      <c r="B7" s="35">
        <v>450</v>
      </c>
      <c r="C7" s="73">
        <f>((B7*12)/52)</f>
        <v>103.84615384615384</v>
      </c>
      <c r="D7" s="80">
        <v>80</v>
      </c>
      <c r="E7" s="80"/>
      <c r="F7" s="36">
        <f>D7/C7</f>
        <v>0.77037037037037037</v>
      </c>
      <c r="G7" s="73" t="s">
        <v>13</v>
      </c>
      <c r="H7" s="73"/>
      <c r="I7" s="73">
        <f>D7*52</f>
        <v>4160</v>
      </c>
      <c r="J7" s="37">
        <v>2</v>
      </c>
      <c r="K7" s="82">
        <f>J7*I7</f>
        <v>8320</v>
      </c>
      <c r="M7" s="4"/>
      <c r="O7" s="7"/>
      <c r="P7" s="7"/>
      <c r="Q7" s="7"/>
      <c r="R7" s="8"/>
      <c r="S7" s="6"/>
      <c r="T7" s="8"/>
      <c r="U7" s="6"/>
    </row>
    <row r="8" spans="1:21" x14ac:dyDescent="0.4">
      <c r="A8" s="34" t="s">
        <v>14</v>
      </c>
      <c r="B8" s="38">
        <v>500</v>
      </c>
      <c r="C8" s="71">
        <f t="shared" ref="C8:C10" si="0">((B8*12)/52)</f>
        <v>115.38461538461539</v>
      </c>
      <c r="D8" s="77">
        <v>90</v>
      </c>
      <c r="E8" s="77"/>
      <c r="F8" s="39">
        <f>D8/C8</f>
        <v>0.78</v>
      </c>
      <c r="G8" s="71" t="s">
        <v>13</v>
      </c>
      <c r="H8" s="71"/>
      <c r="I8" s="71">
        <f>D8*52</f>
        <v>4680</v>
      </c>
      <c r="J8" s="40">
        <v>3</v>
      </c>
      <c r="K8" s="47">
        <f t="shared" ref="K8:K10" si="1">J8*I8</f>
        <v>14040</v>
      </c>
      <c r="O8" s="7"/>
      <c r="P8" s="7"/>
      <c r="Q8" s="7"/>
      <c r="R8" s="8"/>
      <c r="S8" s="6"/>
      <c r="T8" s="8"/>
      <c r="U8" s="6"/>
    </row>
    <row r="9" spans="1:21" x14ac:dyDescent="0.4">
      <c r="A9" s="34" t="s">
        <v>15</v>
      </c>
      <c r="B9" s="38"/>
      <c r="C9" s="71">
        <f t="shared" si="0"/>
        <v>0</v>
      </c>
      <c r="D9" s="77"/>
      <c r="E9" s="77"/>
      <c r="F9" s="39"/>
      <c r="G9" s="71"/>
      <c r="H9" s="71"/>
      <c r="I9" s="71">
        <f t="shared" ref="I9:I10" si="2">F9*52</f>
        <v>0</v>
      </c>
      <c r="J9" s="40"/>
      <c r="K9" s="47">
        <f t="shared" si="1"/>
        <v>0</v>
      </c>
      <c r="O9" s="7"/>
      <c r="P9" s="7"/>
      <c r="Q9" s="7"/>
      <c r="R9" s="8"/>
      <c r="S9" s="6"/>
      <c r="T9" s="8"/>
      <c r="U9" s="6"/>
    </row>
    <row r="10" spans="1:21" ht="19.5" thickBot="1" x14ac:dyDescent="0.45">
      <c r="A10" s="34" t="s">
        <v>16</v>
      </c>
      <c r="B10" s="38"/>
      <c r="C10" s="71">
        <f t="shared" si="0"/>
        <v>0</v>
      </c>
      <c r="D10" s="77"/>
      <c r="E10" s="77"/>
      <c r="F10" s="39"/>
      <c r="G10" s="71"/>
      <c r="H10" s="71"/>
      <c r="I10" s="71">
        <f t="shared" si="2"/>
        <v>0</v>
      </c>
      <c r="J10" s="40"/>
      <c r="K10" s="83">
        <f t="shared" si="1"/>
        <v>0</v>
      </c>
      <c r="O10" s="7"/>
      <c r="P10" s="7"/>
      <c r="Q10" s="7"/>
      <c r="R10" s="8"/>
      <c r="S10" s="6"/>
      <c r="T10" s="8"/>
      <c r="U10" s="6"/>
    </row>
    <row r="11" spans="1:21" s="1" customFormat="1" ht="19.5" thickBot="1" x14ac:dyDescent="0.45">
      <c r="A11" s="34" t="s">
        <v>17</v>
      </c>
      <c r="B11" s="34"/>
      <c r="C11" s="34"/>
      <c r="D11" s="75"/>
      <c r="E11" s="76"/>
      <c r="F11" s="34"/>
      <c r="G11" s="34"/>
      <c r="H11" s="34"/>
      <c r="I11" s="34"/>
      <c r="J11" s="34">
        <f>SUM(J7:J10)</f>
        <v>5</v>
      </c>
      <c r="K11" s="86">
        <f>SUM(K7:K10)</f>
        <v>22360</v>
      </c>
      <c r="O11" s="7"/>
      <c r="P11" s="12"/>
      <c r="Q11" s="13"/>
      <c r="R11" s="12"/>
      <c r="S11" s="5"/>
      <c r="T11" s="12"/>
      <c r="U11" s="5"/>
    </row>
    <row r="12" spans="1:21" s="1" customFormat="1" x14ac:dyDescent="0.4">
      <c r="B12" s="9"/>
      <c r="C12" s="10"/>
      <c r="D12" s="10"/>
      <c r="E12" s="10"/>
      <c r="F12" s="10"/>
      <c r="G12" s="10"/>
      <c r="H12" s="10"/>
      <c r="I12" s="10"/>
      <c r="J12" s="11"/>
      <c r="K12" s="14"/>
      <c r="O12" s="7"/>
      <c r="P12" s="12"/>
      <c r="Q12" s="13"/>
      <c r="R12" s="12"/>
      <c r="S12" s="5"/>
      <c r="T12" s="12"/>
      <c r="U12" s="5"/>
    </row>
    <row r="13" spans="1:21" ht="54.6" customHeight="1" x14ac:dyDescent="0.4">
      <c r="A13" s="41" t="s">
        <v>18</v>
      </c>
      <c r="B13" s="42">
        <v>8.5</v>
      </c>
      <c r="C13" s="15"/>
      <c r="D13" s="15"/>
      <c r="E13" s="15"/>
      <c r="F13" s="15"/>
      <c r="G13" s="15"/>
      <c r="H13" s="15"/>
      <c r="I13" s="15"/>
      <c r="J13" s="15"/>
      <c r="K13" s="16" t="s">
        <v>19</v>
      </c>
      <c r="O13" s="17"/>
      <c r="P13" s="18"/>
      <c r="Q13" s="7"/>
      <c r="R13" s="18"/>
      <c r="S13" s="6"/>
      <c r="T13" s="18"/>
      <c r="U13" s="6"/>
    </row>
    <row r="14" spans="1:21" x14ac:dyDescent="0.4">
      <c r="A14" s="34" t="s">
        <v>20</v>
      </c>
      <c r="B14" s="43">
        <f>+((B13*J11)*52)</f>
        <v>2210</v>
      </c>
      <c r="E14" s="19"/>
    </row>
    <row r="15" spans="1:21" x14ac:dyDescent="0.4">
      <c r="A15" s="50"/>
      <c r="B15" s="20"/>
      <c r="E15" s="19"/>
    </row>
    <row r="16" spans="1:21" x14ac:dyDescent="0.4">
      <c r="A16" s="34" t="s">
        <v>21</v>
      </c>
      <c r="B16" s="84">
        <f>K11-B14</f>
        <v>20150</v>
      </c>
      <c r="E16" s="19"/>
    </row>
    <row r="17" spans="1:5" x14ac:dyDescent="0.4">
      <c r="A17" s="3" t="s">
        <v>22</v>
      </c>
      <c r="B17" s="20"/>
      <c r="E17" s="19"/>
    </row>
    <row r="19" spans="1:5" ht="46.5" x14ac:dyDescent="0.5">
      <c r="A19" s="44" t="s">
        <v>23</v>
      </c>
      <c r="B19" s="44" t="s">
        <v>24</v>
      </c>
      <c r="C19" s="44" t="s">
        <v>25</v>
      </c>
    </row>
    <row r="20" spans="1:5" x14ac:dyDescent="0.4">
      <c r="A20" s="45" t="s">
        <v>26</v>
      </c>
      <c r="B20" s="46">
        <v>2.5000000000000001E-2</v>
      </c>
      <c r="C20" s="47">
        <f>K11*B20</f>
        <v>559</v>
      </c>
    </row>
    <row r="21" spans="1:5" x14ac:dyDescent="0.4">
      <c r="A21" s="45" t="s">
        <v>27</v>
      </c>
      <c r="B21" s="46">
        <v>0.05</v>
      </c>
      <c r="C21" s="47">
        <f>K11*B21</f>
        <v>1118</v>
      </c>
      <c r="E21" s="22"/>
    </row>
    <row r="22" spans="1:5" x14ac:dyDescent="0.4">
      <c r="A22" s="45" t="s">
        <v>28</v>
      </c>
      <c r="B22" s="46">
        <v>0.01</v>
      </c>
      <c r="C22" s="47">
        <f>K11*B22</f>
        <v>223.6</v>
      </c>
      <c r="E22" s="4"/>
    </row>
    <row r="23" spans="1:5" x14ac:dyDescent="0.4">
      <c r="A23" s="45" t="s">
        <v>29</v>
      </c>
      <c r="B23" s="48">
        <v>2000</v>
      </c>
      <c r="C23" s="47">
        <f>B23</f>
        <v>2000</v>
      </c>
    </row>
    <row r="24" spans="1:5" x14ac:dyDescent="0.4">
      <c r="A24" s="49" t="s">
        <v>30</v>
      </c>
      <c r="B24" s="48"/>
      <c r="C24" s="47">
        <f>B14</f>
        <v>2210</v>
      </c>
    </row>
    <row r="25" spans="1:5" x14ac:dyDescent="0.4">
      <c r="A25" s="45" t="s">
        <v>31</v>
      </c>
      <c r="B25" s="48">
        <v>500</v>
      </c>
      <c r="C25" s="47">
        <f>B25</f>
        <v>500</v>
      </c>
      <c r="E25" s="4"/>
    </row>
    <row r="26" spans="1:5" x14ac:dyDescent="0.4">
      <c r="A26" s="51" t="s">
        <v>32</v>
      </c>
      <c r="B26" s="52"/>
      <c r="C26" s="85">
        <f>SUM(C20:C25)</f>
        <v>6610.6</v>
      </c>
    </row>
    <row r="29" spans="1:5" ht="23.25" x14ac:dyDescent="0.5">
      <c r="A29" s="74" t="s">
        <v>33</v>
      </c>
      <c r="B29" s="74"/>
    </row>
    <row r="30" spans="1:5" x14ac:dyDescent="0.4">
      <c r="A30" s="21" t="s">
        <v>34</v>
      </c>
      <c r="B30" s="46">
        <v>3.7999999999999999E-2</v>
      </c>
    </row>
    <row r="31" spans="1:5" x14ac:dyDescent="0.4">
      <c r="A31" s="21" t="s">
        <v>35</v>
      </c>
      <c r="B31" s="56">
        <v>203000</v>
      </c>
    </row>
    <row r="32" spans="1:5" x14ac:dyDescent="0.4">
      <c r="A32" s="21" t="s">
        <v>36</v>
      </c>
      <c r="B32" s="57">
        <v>20</v>
      </c>
    </row>
    <row r="33" spans="1:5" x14ac:dyDescent="0.4">
      <c r="A33" s="21" t="s">
        <v>37</v>
      </c>
      <c r="B33" s="56">
        <f>-(PMT(B30/12,B32*12,B31,0))</f>
        <v>1208.8521801473951</v>
      </c>
    </row>
    <row r="34" spans="1:5" x14ac:dyDescent="0.4">
      <c r="A34" s="54" t="s">
        <v>38</v>
      </c>
      <c r="B34" s="69">
        <f>B33*12</f>
        <v>14506.22616176874</v>
      </c>
    </row>
    <row r="36" spans="1:5" x14ac:dyDescent="0.4">
      <c r="E36" s="24"/>
    </row>
    <row r="37" spans="1:5" ht="23.25" x14ac:dyDescent="0.5">
      <c r="A37" s="74" t="s">
        <v>39</v>
      </c>
      <c r="B37" s="74"/>
      <c r="C37" s="74"/>
      <c r="D37" s="74"/>
      <c r="E37" s="24"/>
    </row>
    <row r="38" spans="1:5" x14ac:dyDescent="0.4">
      <c r="A38" s="53" t="s">
        <v>40</v>
      </c>
      <c r="B38" s="53" t="s">
        <v>41</v>
      </c>
      <c r="C38" s="53" t="s">
        <v>42</v>
      </c>
      <c r="D38" s="53" t="s">
        <v>43</v>
      </c>
      <c r="E38" s="24"/>
    </row>
    <row r="39" spans="1:5" x14ac:dyDescent="0.4">
      <c r="A39" s="54" t="s">
        <v>44</v>
      </c>
      <c r="B39" s="58">
        <f>K11</f>
        <v>22360</v>
      </c>
      <c r="C39" s="58">
        <f>B39</f>
        <v>22360</v>
      </c>
      <c r="D39" s="58">
        <f>C39</f>
        <v>22360</v>
      </c>
      <c r="E39" s="24"/>
    </row>
    <row r="40" spans="1:5" x14ac:dyDescent="0.4">
      <c r="A40" s="55"/>
      <c r="B40" s="58"/>
      <c r="C40" s="58"/>
      <c r="D40" s="58"/>
      <c r="E40" s="24"/>
    </row>
    <row r="41" spans="1:5" x14ac:dyDescent="0.4">
      <c r="A41" s="51" t="s">
        <v>45</v>
      </c>
      <c r="B41" s="59">
        <f>B39+B40</f>
        <v>22360</v>
      </c>
      <c r="C41" s="59">
        <f t="shared" ref="C41:D41" si="3">C39+C40</f>
        <v>22360</v>
      </c>
      <c r="D41" s="59">
        <f t="shared" si="3"/>
        <v>22360</v>
      </c>
      <c r="E41" s="24"/>
    </row>
    <row r="42" spans="1:5" x14ac:dyDescent="0.4">
      <c r="A42" s="24"/>
      <c r="B42" s="60"/>
      <c r="C42" s="60"/>
      <c r="D42" s="60"/>
      <c r="E42" s="24"/>
    </row>
    <row r="43" spans="1:5" x14ac:dyDescent="0.4">
      <c r="A43" s="53" t="s">
        <v>46</v>
      </c>
      <c r="B43" s="53" t="s">
        <v>41</v>
      </c>
      <c r="C43" s="53" t="s">
        <v>42</v>
      </c>
      <c r="D43" s="53" t="s">
        <v>43</v>
      </c>
      <c r="E43" s="24"/>
    </row>
    <row r="44" spans="1:5" x14ac:dyDescent="0.4">
      <c r="A44" s="54" t="s">
        <v>47</v>
      </c>
      <c r="B44" s="58">
        <f>C20</f>
        <v>559</v>
      </c>
      <c r="C44" s="58">
        <f>B44</f>
        <v>559</v>
      </c>
      <c r="D44" s="58">
        <f>B44</f>
        <v>559</v>
      </c>
      <c r="E44" s="24"/>
    </row>
    <row r="45" spans="1:5" x14ac:dyDescent="0.4">
      <c r="A45" s="54" t="str">
        <f>A21</f>
        <v>Management &amp; repairs</v>
      </c>
      <c r="B45" s="58">
        <f>C21</f>
        <v>1118</v>
      </c>
      <c r="C45" s="58">
        <f>B45</f>
        <v>1118</v>
      </c>
      <c r="D45" s="58">
        <f>C45</f>
        <v>1118</v>
      </c>
      <c r="E45" s="24"/>
    </row>
    <row r="46" spans="1:5" x14ac:dyDescent="0.4">
      <c r="A46" s="21" t="s">
        <v>28</v>
      </c>
      <c r="B46" s="58">
        <f>C22</f>
        <v>223.6</v>
      </c>
      <c r="C46" s="58">
        <f>B46</f>
        <v>223.6</v>
      </c>
      <c r="D46" s="58">
        <f>C46</f>
        <v>223.6</v>
      </c>
      <c r="E46" s="24"/>
    </row>
    <row r="47" spans="1:5" x14ac:dyDescent="0.4">
      <c r="A47" s="54" t="str">
        <f>A23</f>
        <v>Insurance</v>
      </c>
      <c r="B47" s="58">
        <f>C23</f>
        <v>2000</v>
      </c>
      <c r="C47" s="58">
        <f>B47</f>
        <v>2000</v>
      </c>
      <c r="D47" s="58">
        <f>C47</f>
        <v>2000</v>
      </c>
      <c r="E47" s="24"/>
    </row>
    <row r="48" spans="1:5" x14ac:dyDescent="0.4">
      <c r="A48" s="23" t="s">
        <v>30</v>
      </c>
      <c r="B48" s="58">
        <f>C24</f>
        <v>2210</v>
      </c>
      <c r="C48" s="58">
        <f>B14</f>
        <v>2210</v>
      </c>
      <c r="D48" s="58">
        <f>B14</f>
        <v>2210</v>
      </c>
      <c r="E48" s="24"/>
    </row>
    <row r="49" spans="1:9" x14ac:dyDescent="0.4">
      <c r="A49" s="54" t="s">
        <v>31</v>
      </c>
      <c r="B49" s="58">
        <f>B25</f>
        <v>500</v>
      </c>
      <c r="C49" s="58">
        <f t="shared" ref="C49:D49" si="4">B49</f>
        <v>500</v>
      </c>
      <c r="D49" s="58">
        <f t="shared" si="4"/>
        <v>500</v>
      </c>
      <c r="E49" s="24"/>
    </row>
    <row r="50" spans="1:9" x14ac:dyDescent="0.4">
      <c r="A50" s="51" t="s">
        <v>45</v>
      </c>
      <c r="B50" s="61">
        <f>SUM(B44:B49)</f>
        <v>6610.6</v>
      </c>
      <c r="C50" s="61">
        <f>SUM(C44:C49)</f>
        <v>6610.6</v>
      </c>
      <c r="D50" s="61">
        <f>SUM(D44:D49)</f>
        <v>6610.6</v>
      </c>
      <c r="E50" s="24"/>
    </row>
    <row r="51" spans="1:9" x14ac:dyDescent="0.4">
      <c r="A51" s="26"/>
      <c r="B51" s="25"/>
      <c r="C51" s="25"/>
      <c r="D51" s="25"/>
      <c r="E51" s="24"/>
    </row>
    <row r="52" spans="1:9" x14ac:dyDescent="0.4">
      <c r="A52" s="68" t="s">
        <v>48</v>
      </c>
      <c r="B52" s="58">
        <f>B41-B50</f>
        <v>15749.4</v>
      </c>
      <c r="C52" s="58">
        <f>C41-C50</f>
        <v>15749.4</v>
      </c>
      <c r="D52" s="58">
        <f>D41-D50</f>
        <v>15749.4</v>
      </c>
      <c r="E52" s="62"/>
    </row>
    <row r="53" spans="1:9" x14ac:dyDescent="0.4">
      <c r="A53" s="54" t="s">
        <v>49</v>
      </c>
      <c r="B53" s="63">
        <f>B34</f>
        <v>14506.22616176874</v>
      </c>
      <c r="C53" s="63">
        <f>B34</f>
        <v>14506.22616176874</v>
      </c>
      <c r="D53" s="63">
        <f>B34</f>
        <v>14506.22616176874</v>
      </c>
      <c r="E53" s="62"/>
    </row>
    <row r="54" spans="1:9" x14ac:dyDescent="0.4">
      <c r="A54" s="24"/>
      <c r="B54" s="64">
        <f>B50+B53</f>
        <v>21116.826161768739</v>
      </c>
      <c r="C54" s="64">
        <f t="shared" ref="C54:D54" si="5">C50+C53</f>
        <v>21116.826161768739</v>
      </c>
      <c r="D54" s="64">
        <f t="shared" si="5"/>
        <v>21116.826161768739</v>
      </c>
      <c r="E54" s="50"/>
    </row>
    <row r="55" spans="1:9" x14ac:dyDescent="0.4">
      <c r="A55" s="53" t="s">
        <v>50</v>
      </c>
      <c r="B55" s="65">
        <f>B52-B53</f>
        <v>1243.1738382312597</v>
      </c>
      <c r="C55" s="65">
        <f t="shared" ref="C55:D55" si="6">C52-C53</f>
        <v>1243.1738382312597</v>
      </c>
      <c r="D55" s="65">
        <f t="shared" si="6"/>
        <v>1243.1738382312597</v>
      </c>
      <c r="E55" s="50"/>
      <c r="F55" s="27"/>
      <c r="G55" s="67" t="str">
        <f>B38</f>
        <v>Year 1</v>
      </c>
      <c r="H55" s="67" t="str">
        <f>C38</f>
        <v>Year 2</v>
      </c>
      <c r="I55" s="67" t="str">
        <f>D38</f>
        <v>Year 3</v>
      </c>
    </row>
    <row r="56" spans="1:9" x14ac:dyDescent="0.4">
      <c r="A56" s="24"/>
      <c r="B56" s="66"/>
      <c r="C56" s="66"/>
      <c r="D56" s="66"/>
      <c r="E56" s="50"/>
      <c r="F56" s="27" t="s">
        <v>53</v>
      </c>
      <c r="G56" s="58">
        <f>B41</f>
        <v>22360</v>
      </c>
      <c r="H56" s="58">
        <f>C41</f>
        <v>22360</v>
      </c>
      <c r="I56" s="58">
        <f>D41</f>
        <v>22360</v>
      </c>
    </row>
    <row r="57" spans="1:9" x14ac:dyDescent="0.4">
      <c r="A57" s="54" t="s">
        <v>51</v>
      </c>
      <c r="B57" s="63">
        <v>0</v>
      </c>
      <c r="C57" s="63">
        <f>B58</f>
        <v>1243.1738382312597</v>
      </c>
      <c r="D57" s="63">
        <f>C58</f>
        <v>2486.3476764625193</v>
      </c>
      <c r="E57" s="50"/>
      <c r="F57" s="27" t="s">
        <v>54</v>
      </c>
      <c r="G57" s="63">
        <f>B50+B53</f>
        <v>21116.826161768739</v>
      </c>
      <c r="H57" s="63">
        <f>C50+C53</f>
        <v>21116.826161768739</v>
      </c>
      <c r="I57" s="63">
        <f>D50+D53</f>
        <v>21116.826161768739</v>
      </c>
    </row>
    <row r="58" spans="1:9" x14ac:dyDescent="0.4">
      <c r="A58" s="54" t="s">
        <v>52</v>
      </c>
      <c r="B58" s="70">
        <f>B52-B53+B57</f>
        <v>1243.1738382312597</v>
      </c>
      <c r="C58" s="70">
        <f t="shared" ref="C58:D58" si="7">C52-C53+C57</f>
        <v>2486.3476764625193</v>
      </c>
      <c r="D58" s="70">
        <f t="shared" si="7"/>
        <v>3729.521514693779</v>
      </c>
      <c r="E58" s="62"/>
      <c r="F58" s="27" t="s">
        <v>52</v>
      </c>
      <c r="G58" s="63">
        <f>B58</f>
        <v>1243.1738382312597</v>
      </c>
      <c r="H58" s="63">
        <f>C58</f>
        <v>2486.3476764625193</v>
      </c>
      <c r="I58" s="63">
        <f>D58</f>
        <v>3729.521514693779</v>
      </c>
    </row>
  </sheetData>
  <protectedRanges>
    <protectedRange sqref="B20:B25" name="Range8"/>
    <protectedRange sqref="B7:B10 B13 J7:J10" name="Range7"/>
    <protectedRange sqref="B30 B32" name="Range6"/>
  </protectedRanges>
  <mergeCells count="12">
    <mergeCell ref="A1:K1"/>
    <mergeCell ref="A2:K2"/>
    <mergeCell ref="A3:K3"/>
    <mergeCell ref="A29:B29"/>
    <mergeCell ref="D11:E11"/>
    <mergeCell ref="A37:D37"/>
    <mergeCell ref="D10:E10"/>
    <mergeCell ref="D6:E6"/>
    <mergeCell ref="D7:E7"/>
    <mergeCell ref="D8:E8"/>
    <mergeCell ref="D9:E9"/>
    <mergeCell ref="A5:K5"/>
  </mergeCell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19B4AA0F09CA46952E7E134631C762" ma:contentTypeVersion="13" ma:contentTypeDescription="Create a new document." ma:contentTypeScope="" ma:versionID="3ad6cccfdfd26baa3bfe1ccafbf635d3">
  <xsd:schema xmlns:xsd="http://www.w3.org/2001/XMLSchema" xmlns:xs="http://www.w3.org/2001/XMLSchema" xmlns:p="http://schemas.microsoft.com/office/2006/metadata/properties" xmlns:ns2="9a75d10a-d492-4a08-9645-9eaaf34f3a80" xmlns:ns3="9dbe0c0f-657e-4085-bab7-66b51b9706ab" targetNamespace="http://schemas.microsoft.com/office/2006/metadata/properties" ma:root="true" ma:fieldsID="4a5320dfe75580a1032fe358d1b8657e" ns2:_="" ns3:_="">
    <xsd:import namespace="9a75d10a-d492-4a08-9645-9eaaf34f3a80"/>
    <xsd:import namespace="9dbe0c0f-657e-4085-bab7-66b51b9706ab"/>
    <xsd:element name="properties">
      <xsd:complexType>
        <xsd:sequence>
          <xsd:element name="documentManagement">
            <xsd:complexType>
              <xsd:all>
                <xsd:element ref="ns2:SharedWithUsers" minOccurs="0"/>
                <xsd:element ref="ns2:SharedWithDetails" minOccurs="0"/>
                <xsd:element ref="ns3:date_x0020_create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75d10a-d492-4a08-9645-9eaaf34f3a8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be0c0f-657e-4085-bab7-66b51b9706ab" elementFormDefault="qualified">
    <xsd:import namespace="http://schemas.microsoft.com/office/2006/documentManagement/types"/>
    <xsd:import namespace="http://schemas.microsoft.com/office/infopath/2007/PartnerControls"/>
    <xsd:element name="date_x0020_created" ma:index="10" nillable="true" ma:displayName="date created" ma:format="DateOnly" ma:internalName="date_x0020_created">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created xmlns="9dbe0c0f-657e-4085-bab7-66b51b9706a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5F330-CB9A-44D5-9EA5-1743FEA57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75d10a-d492-4a08-9645-9eaaf34f3a80"/>
    <ds:schemaRef ds:uri="9dbe0c0f-657e-4085-bab7-66b51b9706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B5DD2F-A7DF-4A8B-93F3-A8C8E6374E66}">
  <ds:schemaRefs>
    <ds:schemaRef ds:uri="http://schemas.microsoft.com/office/2006/documentManagement/types"/>
    <ds:schemaRef ds:uri="http://schemas.microsoft.com/office/infopath/2007/PartnerControls"/>
    <ds:schemaRef ds:uri="9a75d10a-d492-4a08-9645-9eaaf34f3a80"/>
    <ds:schemaRef ds:uri="http://purl.org/dc/elements/1.1/"/>
    <ds:schemaRef ds:uri="http://schemas.microsoft.com/office/2006/metadata/properties"/>
    <ds:schemaRef ds:uri="http://purl.org/dc/terms/"/>
    <ds:schemaRef ds:uri="9dbe0c0f-657e-4085-bab7-66b51b9706a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A7DBDB2-B154-425D-9D38-5E548AE3A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Rental income and exp</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Dawson</dc:creator>
  <cp:keywords/>
  <dc:description/>
  <cp:lastModifiedBy>Zoe Goddard</cp:lastModifiedBy>
  <cp:revision/>
  <dcterms:created xsi:type="dcterms:W3CDTF">2018-03-29T12:10:58Z</dcterms:created>
  <dcterms:modified xsi:type="dcterms:W3CDTF">2021-08-18T14:55:24Z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0x0101003619B4AA0F09CA46952E7E134631C762</vt:lpwstr>
  </property>
</Properties>
</file>